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<sst xmlns="http://schemas.openxmlformats.org/spreadsheetml/2006/main" count="27180" uniqueCount="793">
  <si>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</si>
  <si>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</si>
  <si>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</si>
  <si>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</si>
  <si>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</si>
  <si>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</si>
  <si>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</si>
  <si>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</si>
  <si>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</si>
  <si>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</si>
  <si>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</si>
  <si>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</si>
  <si>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</si>
  <si>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</si>
  <si>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</si>
  <si>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</si>
  <si>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</si>
  <si>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</si>
  <si>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</si>
  <si>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</si>
  <si>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</si>
  <si>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</si>
  <si>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</si>
  <si>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</si>
  <si>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</si>
  <si>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</si>
  <si>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</si>
  <si>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</si>
  <si>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</si>
  <si>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</si>
  <si>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</si>
  <si>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</si>
  <si>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</si>
  <si>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</si>
  <si>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</si>
  <si>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</si>
  <si>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</si>
  <si>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</si>
  <si>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</si>
  <si>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</si>
  <si>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</si>
  <si>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</si>
  <si>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</si>
  <si>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</si>
  <si>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</si>
  <si>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</si>
  <si>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</si>
  <si>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</si>
  <si>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</si>
  <si>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</si>
  <si>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</si>
  <si>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</si>
  <si>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</si>
  <si>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</si>
  <si>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</si>
  <si>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</si>
  <si>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</si>
  <si>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</si>
  <si>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</si>
  <si>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</si>
  <si>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</si>
  <si>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</si>
  <si>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</si>
  <si>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</si>
  <si>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</si>
  <si>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</si>
  <si>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</si>
  <si>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</si>
  <si>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</si>
  <si>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</si>
  <si>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</si>
  <si>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</si>
  <si>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</si>
  <si>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</si>
  <si>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</si>
  <si>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</si>
  <si>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</si>
  <si>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</si>
  <si>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</si>
  <si>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</si>
  <si>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</si>
  <si>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</si>
  <si>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</si>
  <si>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</si>
  <si>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</si>
  <si>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</si>
  <si>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</si>
  <si>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</si>
  <si>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</si>
  <si>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</si>
  <si>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</si>
  <si>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</si>
  <si>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</si>
  <si>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</si>
  <si>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</si>
  <si>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</si>
  <si>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</si>
  <si>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</si>
  <si>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</si>
  <si>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</si>
  <si>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</si>
  <si>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</si>
  <si>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</si>
  <si>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</si>
  <si>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</si>
  <si>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</si>
  <si>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</si>
  <si>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</si>
  <si>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</si>
  <si>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</si>
  <si>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</si>
  <si>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</si>
  <si>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</si>
  <si>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</si>
  <si>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</si>
  <si>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</si>
  <si>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</si>
  <si>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</si>
  <si>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</si>
  <si>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</si>
  <si>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</si>
  <si>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</si>
  <si>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</si>
  <si>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</si>
  <si>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</si>
  <si>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</si>
  <si>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</si>
  <si>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</si>
  <si>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</si>
  <si>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</si>
  <si>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</si>
  <si>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</si>
  <si>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</si>
  <si>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</si>
  <si>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</si>
  <si>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</si>
  <si>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</si>
  <si>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</si>
  <si>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</si>
  <si>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</si>
  <si>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</si>
  <si>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</si>
  <si>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</si>
  <si>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</si>
  <si>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</si>
  <si>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</si>
  <si>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</si>
  <si>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</si>
  <si>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</si>
  <si>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</si>
  <si>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</si>
  <si>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</si>
  <si>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</si>
  <si>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</si>
  <si>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</si>
  <si>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</si>
  <si>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</si>
  <si>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</si>
  <si>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</si>
  <si>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</si>
  <si>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</si>
  <si>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</si>
  <si>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</si>
  <si>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</si>
  <si>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</si>
  <si>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</si>
  <si>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</si>
  <si>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</si>
  <si>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</si>
  <si>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</si>
  <si>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</si>
  <si>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</si>
  <si>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</si>
  <si>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</si>
  <si>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</si>
  <si>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</si>
  <si>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</si>
  <si>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</si>
  <si>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</si>
  <si>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</si>
  <si>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</si>
  <si>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</si>
  <si>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</si>
  <si>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</si>
  <si>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</si>
  <si>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</si>
  <si>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</si>
  <si>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</si>
  <si>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</si>
  <si>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</si>
  <si>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</si>
  <si>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</si>
  <si>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</si>
  <si>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</si>
  <si>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</si>
  <si>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</si>
  <si>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</si>
  <si>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</si>
  <si>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</si>
  <si>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</si>
  <si>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</si>
  <si>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</si>
  <si>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</si>
  <si>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</si>
  <si>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</si>
  <si>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</si>
  <si>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</si>
  <si>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</si>
  <si>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</si>
  <si>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</si>
  <si>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</si>
  <si>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</si>
  <si>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</si>
  <si>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</si>
  <si>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</si>
  <si>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</si>
  <si>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</si>
  <si>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</si>
  <si>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</si>
  <si>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</si>
  <si>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</si>
  <si>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</si>
  <si>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</si>
  <si>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</si>
  <si>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</si>
  <si>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</si>
  <si>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</si>
  <si>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</si>
  <si>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</si>
  <si>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</si>
  <si>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</si>
  <si>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</si>
  <si>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</si>
  <si>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</si>
  <si>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</si>
  <si>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</si>
  <si>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</si>
  <si>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</si>
  <si>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</si>
  <si>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</si>
  <si>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</si>
  <si>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</si>
  <si>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</si>
  <si>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</si>
  <si>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</si>
  <si>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</si>
  <si>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</si>
  <si>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</si>
  <si>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</si>
  <si>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</si>
  <si>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</si>
  <si>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</si>
  <si>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</si>
  <si>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</si>
  <si>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</si>
  <si>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</si>
  <si>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</si>
  <si>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</si>
  <si>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</si>
  <si>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</si>
  <si>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</si>
  <si>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</si>
  <si>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</si>
  <si>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</si>
  <si>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</si>
  <si>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</si>
  <si>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</si>
  <si>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</si>
  <si>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</si>
  <si>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</si>
  <si>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</si>
  <si>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</si>
  <si>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</si>
  <si>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</si>
  <si>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</si>
  <si>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</si>
  <si>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</si>
  <si>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</si>
  <si>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</si>
  <si>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</si>
  <si>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</si>
  <si>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</si>
  <si>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</si>
  <si>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</si>
  <si>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</si>
  <si>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</si>
  <si>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</si>
  <si>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</si>
  <si>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</si>
  <si>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</si>
  <si>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</si>
  <si>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</si>
  <si>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</si>
  <si>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</si>
  <si>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</si>
  <si>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</si>
  <si>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</si>
  <si>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</si>
  <si>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</si>
  <si>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</si>
  <si>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</si>
  <si>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</si>
  <si>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</si>
  <si>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</si>
  <si>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</si>
  <si>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</si>
  <si>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</si>
  <si>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</si>
  <si>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</si>
  <si>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</si>
  <si>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</si>
  <si>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</si>
  <si>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</si>
  <si>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</si>
  <si>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</si>
  <si>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</si>
  <si>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</si>
  <si>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</si>
  <si>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</si>
  <si>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</si>
  <si>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</si>
  <si>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</si>
  <si>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</si>
  <si>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</si>
  <si>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</si>
  <si>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</si>
  <si>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</si>
  <si>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</si>
  <si>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</si>
  <si>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</si>
  <si>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</si>
  <si>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</si>
  <si>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</si>
  <si>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</si>
  <si>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</si>
  <si>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</si>
  <si>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</si>
  <si>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</si>
  <si>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</si>
  <si>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</si>
  <si>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</si>
  <si>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</si>
  <si>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</si>
  <si>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</si>
  <si>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</si>
  <si>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</si>
  <si>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</si>
  <si>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</si>
  <si>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</si>
  <si>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</si>
  <si>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</si>
  <si>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</si>
  <si>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</si>
  <si>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</si>
  <si>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</si>
  <si>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</si>
  <si>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</si>
  <si>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</si>
  <si>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</si>
  <si>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</si>
  <si>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</si>
  <si>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</si>
  <si>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</si>
  <si>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</si>
  <si>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</si>
  <si>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</si>
  <si>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</si>
  <si>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</si>
  <si>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</si>
  <si>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</si>
  <si>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</si>
  <si>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</si>
  <si>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</si>
  <si>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</si>
  <si>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</si>
  <si>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</si>
  <si>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</si>
  <si>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</si>
  <si>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</si>
  <si>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</si>
  <si>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</si>
  <si>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</si>
  <si>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</si>
  <si>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</si>
  <si>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</si>
  <si>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</si>
  <si>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</si>
  <si>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</si>
  <si>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</si>
  <si>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</si>
  <si>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</si>
  <si>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</si>
  <si>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</si>
  <si>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</si>
  <si>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</si>
  <si>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</si>
  <si>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</si>
  <si>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</si>
  <si>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</si>
  <si>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</si>
  <si>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</si>
  <si>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</si>
  <si>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</si>
  <si>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</si>
  <si>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</si>
  <si>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</si>
  <si>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</si>
  <si>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</si>
  <si>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</si>
  <si>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</si>
  <si>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</si>
  <si>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</si>
  <si>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</si>
  <si>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</si>
  <si>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</si>
  <si>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</si>
  <si>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</si>
  <si>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</si>
  <si>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</si>
  <si>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</si>
  <si>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</si>
  <si>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</si>
  <si>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</si>
  <si>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</si>
  <si>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</si>
  <si>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</si>
  <si>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</si>
  <si>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</si>
  <si>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</si>
  <si>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</si>
  <si>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</si>
  <si>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</si>
  <si>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</si>
  <si>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</si>
  <si>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</si>
  <si>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</si>
  <si>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</si>
  <si>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</si>
  <si>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</si>
  <si>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</si>
  <si>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</si>
  <si>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</si>
  <si>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</si>
  <si>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</si>
  <si>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</si>
  <si>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</si>
  <si>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</si>
  <si>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</si>
  <si>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</si>
  <si>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</si>
  <si>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</si>
  <si>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</si>
  <si>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</si>
  <si>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</si>
  <si>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</si>
  <si>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</si>
  <si>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</si>
  <si>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</si>
  <si>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</si>
  <si>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</si>
  <si>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</si>
  <si>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</si>
  <si>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</si>
  <si>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</si>
  <si>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</si>
  <si>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</si>
  <si>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</si>
  <si>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</si>
  <si>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</si>
  <si>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</si>
  <si>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</si>
  <si>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</si>
  <si>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</si>
  <si>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</si>
  <si>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</si>
  <si>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</si>
  <si>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</si>
  <si>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</si>
  <si>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</si>
  <si>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</si>
  <si>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</si>
  <si>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</si>
  <si>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</si>
  <si>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</si>
  <si>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</si>
  <si>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</si>
  <si>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</si>
  <si>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</si>
  <si>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</si>
  <si>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</si>
  <si>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</si>
  <si>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</si>
  <si>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</si>
  <si>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</si>
  <si>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</si>
  <si>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</si>
  <si>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</si>
  <si>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</si>
  <si>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</si>
  <si>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</si>
  <si>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</si>
  <si>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</si>
  <si>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</si>
  <si>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</si>
  <si>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</si>
  <si>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</si>
  <si>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</si>
  <si>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</si>
  <si>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</si>
  <si>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</si>
  <si>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</si>
  <si>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</si>
  <si>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</si>
  <si>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</si>
  <si>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</si>
  <si>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</si>
  <si>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</si>
  <si>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</si>
  <si>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</si>
  <si>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</si>
  <si>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</si>
  <si>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</si>
  <si>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</si>
  <si>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</si>
  <si>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</si>
  <si>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</si>
  <si>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</si>
  <si>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</si>
  <si>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</si>
  <si>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</si>
  <si>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</si>
  <si>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</si>
  <si>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</si>
  <si>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</si>
  <si>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</si>
  <si>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</si>
  <si>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</si>
  <si>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</si>
  <si>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</si>
  <si>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</si>
  <si>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</si>
  <si>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</si>
  <si>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</si>
  <si>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</si>
  <si>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</si>
  <si>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</si>
  <si>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</si>
  <si>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</si>
  <si>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</si>
  <si>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</si>
  <si>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</si>
  <si>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</si>
  <si>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</si>
  <si>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</si>
  <si>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</si>
  <si>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</si>
  <si>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</si>
  <si>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</si>
  <si>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</si>
  <si>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</si>
  <si>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</si>
  <si>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</si>
  <si>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</si>
  <si>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</si>
  <si>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</si>
  <si>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</si>
  <si>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</si>
  <si>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</si>
  <si>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</si>
  <si>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</si>
  <si>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</si>
  <si>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</si>
  <si>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</si>
  <si>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</si>
  <si>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</si>
  <si>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</si>
  <si>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</si>
  <si>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</si>
  <si>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</si>
  <si>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</si>
  <si>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</si>
  <si>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</si>
  <si>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</si>
  <si>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</si>
  <si>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</si>
  <si>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</si>
  <si>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</si>
  <si>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</si>
  <si>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</si>
  <si>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</si>
  <si>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</si>
  <si>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</si>
  <si>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</si>
  <si>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</si>
  <si>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</si>
  <si>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</si>
  <si>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</si>
  <si>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</si>
  <si>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</si>
  <si>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</si>
  <si>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</si>
  <si>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</si>
  <si>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</si>
  <si>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</si>
  <si>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</si>
  <si>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</si>
  <si>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</si>
  <si>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</si>
  <si>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</si>
  <si>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</si>
  <si>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</si>
  <si>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</si>
  <si>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</si>
  <si>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</si>
  <si>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</si>
  <si>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</si>
  <si>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</si>
  <si>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</si>
  <si>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</si>
  <si>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</si>
  <si>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</si>
  <si>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</si>
  <si>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</si>
  <si>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</si>
  <si>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</si>
  <si>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</si>
  <si>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</si>
  <si>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</si>
  <si>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</si>
  <si>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</si>
  <si>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</si>
  <si>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</si>
  <si>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</si>
  <si>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</si>
  <si>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</si>
  <si>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</si>
  <si>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</si>
  <si>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</si>
  <si>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</si>
  <si>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</si>
  <si>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</si>
  <si>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</si>
  <si>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</si>
  <si>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</si>
  <si>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</si>
  <si>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</si>
  <si>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</si>
  <si>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</si>
  <si>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</si>
  <si>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</si>
  <si>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</si>
  <si>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</si>
  <si>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</si>
  <si>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</si>
  <si>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</si>
  <si>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</si>
  <si>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</si>
  <si>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</si>
  <si>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</si>
  <si>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</si>
  <si>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</si>
  <si>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</si>
  <si>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</si>
  <si>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</si>
  <si>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</si>
  <si>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</si>
  <si>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</si>
  <si>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</si>
  <si>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</si>
  <si>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</si>
  <si>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</si>
  <si>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</si>
  <si>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</si>
  <si>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</si>
  <si>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</si>
  <si>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</si>
  <si>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</si>
  <si>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</si>
  <si>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</si>
  <si>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</si>
  <si>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</si>
  <si>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</si>
  <si>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</si>
  <si>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</si>
  <si>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</si>
  <si>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</si>
  <si>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</si>
  <si>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</si>
  <si>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</si>
  <si>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</si>
  <si>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</si>
  <si>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</si>
  <si>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</si>
  <si>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</si>
  <si>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</si>
  <si>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</si>
  <si>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</si>
  <si>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</si>
  <si>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</si>
  <si>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</si>
  <si>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</si>
  <si>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</si>
  <si>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</si>
  <si>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</si>
  <si>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</si>
  <si>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</si>
  <si>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</si>
  <si>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</si>
  <si>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</si>
  <si>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</si>
  <si>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</si>
  <si>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</si>
  <si>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</si>
  <si>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</si>
  <si>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</si>
  <si>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</si>
  <si>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</si>
  <si>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</si>
  <si>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</si>
  <si>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</si>
  <si>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</si>
  <si>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</si>
  <si>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</si>
  <si>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</si>
  <si>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</si>
  <si>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</si>
  <si>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</si>
  <si>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</si>
  <si>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</si>
  <si>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</si>
  <si>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</si>
  <si>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</si>
  <si>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</si>
  <si>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</si>
  <si>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</si>
  <si>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</si>
  <si>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</si>
  <si>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</si>
  <si>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</si>
  <si>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</si>
  <si>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</si>
  <si>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</si>
  <si>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</si>
  <si>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</si>
  <si>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</si>
  <si>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</si>
  <si>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</si>
  <si>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</si>
  <si>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</si>
  <si>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</si>
  <si>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</si>
  <si>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</si>
  <si>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</si>
  <si>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</si>
  <si>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</si>
  <si>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</si>
  <si>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</si>
  <si>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10А по ул. Мира за 2016 год</t>
  </si>
  <si>
    <t xml:space="preserve"> январь</t>
  </si>
  <si>
    <t>мар, дек, янв</t>
  </si>
  <si>
    <t>август, сентябрь</t>
  </si>
  <si>
    <t>сентябрь, ноябрь</t>
  </si>
  <si>
    <t>март, июль</t>
  </si>
  <si>
    <t xml:space="preserve"> в течение года</t>
  </si>
  <si>
    <t xml:space="preserve"> март март</t>
  </si>
  <si>
    <t>24 | 1</t>
  </si>
  <si>
    <t>6 | 1</t>
  </si>
  <si>
    <t>6,4 | 24</t>
  </si>
  <si>
    <t>2 | 18</t>
  </si>
  <si>
    <t>2,2 | 3</t>
  </si>
  <si>
    <t>129 | 1</t>
  </si>
  <si>
    <t>2,5 | 1</t>
  </si>
  <si>
    <t>99,78 | 249</t>
  </si>
  <si>
    <t>99,78 | 24</t>
  </si>
  <si>
    <t>19,5 | 1</t>
  </si>
  <si>
    <t>99,78 | 2</t>
  </si>
  <si>
    <t>243 | 28</t>
  </si>
  <si>
    <t>121,5 | 22</t>
  </si>
  <si>
    <t>0,04374 | 6</t>
  </si>
  <si>
    <t>2,43 | 40</t>
  </si>
  <si>
    <t>2,43 | 10</t>
  </si>
  <si>
    <t>2,43 | 12</t>
  </si>
  <si>
    <t>243 | 32</t>
  </si>
  <si>
    <t>121,5 | 8</t>
  </si>
  <si>
    <t>3,6 | 1</t>
  </si>
  <si>
    <t>88 | 2</t>
  </si>
  <si>
    <t>2 | 122</t>
  </si>
  <si>
    <t>19 | 24</t>
  </si>
  <si>
    <t>243 | 74</t>
  </si>
  <si>
    <t>19 | 27</t>
  </si>
  <si>
    <t>2 | 127</t>
  </si>
  <si>
    <t>1283 | 77</t>
  </si>
  <si>
    <t>1283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</si>
</sst>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47563.37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349900.1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364877.58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364877.58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364877.58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32585.89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326904.97639707901</v>
      </c>
      <c r="G28" s="18">
        <f>и_ср_начисл-и_ср_стоимость_факт</f>
        <v>22995.123602920969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171743.55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80089.56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258.23638584051355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496574.18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497202.52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54080.05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611108.66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611108.66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1321.2803750198632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13974.77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17440.16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1199.03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13974.77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13974.77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905.49760037547026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151158.44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189033.56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12758.73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169646.69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169646.69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2201.5917773618116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155488.69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205173.83000000002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12051.75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155488.69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155488.69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" sqref="B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12973.008289995048</v>
      </c>
      <c r="F6" s="40"/>
      <c r="I6" s="27">
        <f>E6/1.18</f>
        <v>10994.074822029703</v>
      </c>
      <c r="J6" s="29">
        <f>[1]сумма!$Q$6</f>
        <v>12959.079134999998</v>
      </c>
      <c r="K6" s="29">
        <f>J6-I6</f>
        <v>1965.0043129702954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204.75199105646738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0.18</v>
      </c>
      <c r="E8" s="48">
        <v>204.75199105646738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212.88920366005246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0.58499999999999996</v>
      </c>
      <c r="E22" s="48">
        <v>202.1829331962177</v>
      </c>
      <c r="F22" s="49" t="s">
        <v>758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>
        <v>0.06</v>
      </c>
      <c r="E23" s="48">
        <v>10.706270463834766</v>
      </c>
      <c r="F23" s="49" t="s">
        <v>734</v>
      </c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4077.3786599800901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5.0792000000000002</v>
      </c>
      <c r="E25" s="48">
        <v>628.98702041196032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0.92999999999999994</v>
      </c>
      <c r="E28" s="48">
        <v>2488.6849831794007</v>
      </c>
      <c r="F28" s="49" t="s">
        <v>759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>
        <v>0.75</v>
      </c>
      <c r="E32" s="48">
        <v>959.70665638872913</v>
      </c>
      <c r="F32" s="49" t="s">
        <v>742</v>
      </c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4178.1864489042919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1.1499999999999999</v>
      </c>
      <c r="E43" s="48">
        <v>1058.1483415401271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7.6219999999999999</v>
      </c>
      <c r="E44" s="48">
        <v>646.87472063506686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15</v>
      </c>
      <c r="E45" s="48">
        <v>808.96221322907695</v>
      </c>
      <c r="F45" s="49" t="s">
        <v>744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2.0140000000000002</v>
      </c>
      <c r="E47" s="56">
        <v>1486.4361740234679</v>
      </c>
      <c r="F47" s="49" t="s">
        <v>760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3</v>
      </c>
      <c r="E50" s="56">
        <v>133.36858842816147</v>
      </c>
      <c r="F50" s="49" t="s">
        <v>761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739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628.95114935536321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5.0792000000000002</v>
      </c>
      <c r="E101" s="35">
        <v>628.95114935536321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192.24494932293169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0.18140000000000001</v>
      </c>
      <c r="E106" s="56">
        <v>192.24494932293169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3325.9395394212688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0.18140000000000001</v>
      </c>
      <c r="E120" s="56">
        <v>194.95919260544855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2</v>
      </c>
      <c r="E138" s="48">
        <v>344.88426648966708</v>
      </c>
      <c r="F138" s="49" t="s">
        <v>762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2</v>
      </c>
      <c r="E148" s="48">
        <v>77.266255910236652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10</v>
      </c>
      <c r="E150" s="48">
        <v>513.48744810944072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10</v>
      </c>
      <c r="E153" s="48">
        <v>462.82032923514851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593.03058446851037</v>
      </c>
      <c r="F157" s="49" t="s">
        <v>732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5.6</v>
      </c>
      <c r="E162" s="48">
        <v>1139.4914626028174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152.66634829457831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>
        <v>0.83</v>
      </c>
      <c r="E180" s="48">
        <v>127.13311724193771</v>
      </c>
      <c r="F180" s="49" t="s">
        <v>739</v>
      </c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0.33200000000000002</v>
      </c>
      <c r="E194" s="48">
        <v>25.533231052640588</v>
      </c>
      <c r="F194" s="49" t="s">
        <v>739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38549.364996756085</v>
      </c>
      <c r="F197" s="75"/>
      <c r="I197" s="27">
        <f>E197/1.18</f>
        <v>32668.95338708143</v>
      </c>
      <c r="J197" s="29">
        <f>[1]сумма!$Q$11</f>
        <v>31082.599499999997</v>
      </c>
      <c r="K197" s="29">
        <f>J197-I197</f>
        <v>-1586.3538870814336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38549.364996756085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1.0884</v>
      </c>
      <c r="E199" s="35">
        <v>4291.9001797344445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4.572000000000001</v>
      </c>
      <c r="E200" s="35">
        <v>7207.4279178366805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5.4</v>
      </c>
      <c r="E202" s="35">
        <v>138.593805672478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5.4</v>
      </c>
      <c r="E203" s="35">
        <v>3054.6954806802669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1350.7843657246151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5.4</v>
      </c>
      <c r="E210" s="35">
        <v>6871.7465702006557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40.869999999999997</v>
      </c>
      <c r="E211" s="35">
        <v>14458.510911552079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2</v>
      </c>
      <c r="E228" s="35">
        <v>344.88426648966708</v>
      </c>
      <c r="F228" s="49" t="s">
        <v>762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3923.3141933054608</v>
      </c>
      <c r="F232" s="33"/>
      <c r="I232" s="27">
        <f>E232/1.18</f>
        <v>3324.8425366995434</v>
      </c>
      <c r="J232" s="29">
        <f>[1]сумма!$M$13</f>
        <v>4000.8600000000006</v>
      </c>
      <c r="K232" s="29">
        <f>J232-I232</f>
        <v>676.01746330045717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3923.3141933054608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763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>
        <v>1.5</v>
      </c>
      <c r="E241" s="35">
        <v>700.73570890298117</v>
      </c>
      <c r="F241" s="33" t="s">
        <v>744</v>
      </c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361.54662486151472</v>
      </c>
      <c r="F243" s="33" t="s">
        <v>730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3</v>
      </c>
      <c r="E250" s="35">
        <v>1267.7874149399313</v>
      </c>
      <c r="F250" s="33" t="s">
        <v>764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17946.249603371863</v>
      </c>
      <c r="F266" s="75"/>
      <c r="I266" s="27">
        <f>E266/1.18</f>
        <v>15208.686104552427</v>
      </c>
      <c r="J266" s="29">
        <f>[1]сумма!$Q$15</f>
        <v>14033.079052204816</v>
      </c>
      <c r="K266" s="29">
        <f>J266-I266</f>
        <v>-1175.6070523476119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17946.249603371863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0.372</v>
      </c>
      <c r="E268" s="35">
        <v>1144.9323844674714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0.12</v>
      </c>
      <c r="E269" s="35">
        <v>415.47053452692552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5</v>
      </c>
      <c r="E270" s="35">
        <v>955.91583023828196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2273.1608135795414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6</v>
      </c>
      <c r="E282" s="35">
        <v>7313.1562643088428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>
        <v>1</v>
      </c>
      <c r="E283" s="35">
        <v>18.432664352178385</v>
      </c>
      <c r="F283" s="33" t="s">
        <v>742</v>
      </c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77.000678695606112</v>
      </c>
      <c r="F288" s="33" t="s">
        <v>745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1</v>
      </c>
      <c r="E290" s="35">
        <v>41.072359803723749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2</v>
      </c>
      <c r="E293" s="35">
        <v>241.30235578791434</v>
      </c>
      <c r="F293" s="33" t="s">
        <v>742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145.80856688197207</v>
      </c>
      <c r="F310" s="33" t="s">
        <v>742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1</v>
      </c>
      <c r="E315" s="35">
        <v>349.04331621845751</v>
      </c>
      <c r="F315" s="33" t="s">
        <v>732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17</v>
      </c>
      <c r="E321" s="35">
        <v>1363.1121077101343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4</v>
      </c>
      <c r="E322" s="35">
        <v>320.84268722367369</v>
      </c>
      <c r="F322" s="33" t="s">
        <v>730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104.25457604780236</v>
      </c>
      <c r="F328" s="33" t="s">
        <v>740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1210.1834147441568</v>
      </c>
      <c r="F333" s="33" t="s">
        <v>732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87.896045681855369</v>
      </c>
      <c r="F334" s="33" t="s">
        <v>740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21</v>
      </c>
      <c r="E335" s="35">
        <v>1026.292380508133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70917.856098769364</v>
      </c>
      <c r="F338" s="75"/>
      <c r="I338" s="27">
        <f>E338/1.18</f>
        <v>60099.878049804545</v>
      </c>
      <c r="J338" s="29">
        <f>[1]сумма!$Q$17</f>
        <v>27117.06</v>
      </c>
      <c r="K338" s="29">
        <f>J338-I338</f>
        <v>-32982.81804980454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70917.856098769364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765</v>
      </c>
      <c r="E340" s="84">
        <v>122.60727144901988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766</v>
      </c>
      <c r="E342" s="48">
        <v>38.250503351415503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767</v>
      </c>
      <c r="E343" s="84">
        <v>642.95281844711292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768</v>
      </c>
      <c r="E344" s="84">
        <v>187.55779792757221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769</v>
      </c>
      <c r="E345" s="84">
        <v>15.771307883875291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770</v>
      </c>
      <c r="E346" s="48">
        <v>437.59101942849429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771</v>
      </c>
      <c r="E347" s="48">
        <v>7.9275035079676393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772</v>
      </c>
      <c r="E349" s="48">
        <v>56358.882314707575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773</v>
      </c>
      <c r="E351" s="48">
        <v>12414.111782911352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774</v>
      </c>
      <c r="E353" s="84">
        <v>223.44081154357661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775</v>
      </c>
      <c r="E354" s="48">
        <v>468.76296761140782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70313.504696698918</v>
      </c>
      <c r="F355" s="75"/>
      <c r="I355" s="27">
        <f>E355/1.18</f>
        <v>59587.715844660102</v>
      </c>
      <c r="J355" s="29">
        <f>[1]сумма!$Q$19</f>
        <v>27334.060541112922</v>
      </c>
      <c r="K355" s="29">
        <f>J355-I355</f>
        <v>-32253.655303547181</v>
      </c>
    </row>
    <row r="356" spans="1:11" ht="15" hidden="1" customHeight="1" outlineLevel="1" collapsed="1" x14ac:dyDescent="0.2">
      <c r="A356" s="80" t="s">
        <v>650</v>
      </c>
      <c r="B356" s="64"/>
      <c r="C356" s="76"/>
      <c r="D356" s="47"/>
      <c r="E356" s="63">
        <v>21437.622274242873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776</v>
      </c>
      <c r="E358" s="89">
        <v>3590.9199487320266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777</v>
      </c>
      <c r="E359" s="89">
        <v>6173.3729693109626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778</v>
      </c>
      <c r="E360" s="89">
        <v>46.345405123503127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779</v>
      </c>
      <c r="E361" s="89">
        <v>94.463169134038054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780</v>
      </c>
      <c r="E362" s="89">
        <v>160.88168883816684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781</v>
      </c>
      <c r="E364" s="89">
        <v>464.79323734799107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782</v>
      </c>
      <c r="E365" s="89">
        <v>2342.3321677176909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783</v>
      </c>
      <c r="E366" s="89">
        <v>2261.155966638366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784</v>
      </c>
      <c r="E367" s="89">
        <v>316.22727794150853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784</v>
      </c>
      <c r="E368" s="89">
        <v>461.83985368816002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785</v>
      </c>
      <c r="E369" s="89">
        <v>1429.7724878864835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786</v>
      </c>
      <c r="E370" s="89">
        <v>2143.2597606224367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787</v>
      </c>
      <c r="E371" s="89">
        <v>1424.4277004535099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>
        <v>1</v>
      </c>
      <c r="E372" s="89">
        <v>0</v>
      </c>
      <c r="F372" s="49" t="s">
        <v>744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3</v>
      </c>
      <c r="E373" s="89">
        <v>527.83064080802944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48875.882422456045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788</v>
      </c>
      <c r="E375" s="93">
        <v>5309.2870439613553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789</v>
      </c>
      <c r="E377" s="95">
        <v>289.65878202189458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790</v>
      </c>
      <c r="E378" s="95">
        <v>2207.3493817426579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791</v>
      </c>
      <c r="E379" s="95">
        <v>28048.559628849693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792</v>
      </c>
      <c r="E380" s="95">
        <v>9820.2756803722568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792</v>
      </c>
      <c r="E382" s="95">
        <v>1781.3222389405519</v>
      </c>
      <c r="F382" s="49" t="s">
        <v>755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792</v>
      </c>
      <c r="E383" s="95">
        <v>899.47870119211711</v>
      </c>
      <c r="F383" s="49" t="s">
        <v>756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3</v>
      </c>
      <c r="E385" s="95">
        <v>519.95096537552456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23677.347364895184</v>
      </c>
      <c r="F386" s="75"/>
      <c r="I386" s="27">
        <f>E386/1.18</f>
        <v>20065.548614317955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23677.347364895184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13509.016000444681</v>
      </c>
      <c r="F388" s="75"/>
      <c r="I388" s="27">
        <f>E388/1.18</f>
        <v>11448.318644444646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13509.016000444681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75095.28639707902</v>
      </c>
      <c r="F390" s="75"/>
      <c r="I390" s="27">
        <f>E390/1.18</f>
        <v>63640.073217863581</v>
      </c>
      <c r="J390" s="27">
        <f>SUM(I6:I390)</f>
        <v>277038.09122145391</v>
      </c>
      <c r="K390" s="27">
        <f>J390*1.01330668353499*1.18</f>
        <v>331254.96832560108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75095.28639707902</v>
      </c>
      <c r="F391" s="49" t="s">
        <v>731</v>
      </c>
      <c r="I391" s="27">
        <f>E6+E197+E232+E266+E338+E355+E386+E388+E390</f>
        <v>326904.94764131564</v>
      </c>
      <c r="J391" s="27">
        <f>I391-K391</f>
        <v>-12258.8285974061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2017-05-18T02:20:21Z</dcterms:modified>
</cp:coreProperties>
</file>